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3"/>
  </bookViews>
  <sheets>
    <sheet name="F7a_PI" sheetId="1" r:id="rId1"/>
    <sheet name="F7b" sheetId="2" r:id="rId2"/>
    <sheet name="F7c" sheetId="3" r:id="rId3"/>
    <sheet name="F7d" sheetId="4" r:id="rId4"/>
  </sheets>
  <definedNames/>
  <calcPr fullCalcOnLoad="1"/>
</workbook>
</file>

<file path=xl/sharedStrings.xml><?xml version="1.0" encoding="utf-8"?>
<sst xmlns="http://schemas.openxmlformats.org/spreadsheetml/2006/main" count="138" uniqueCount="69">
  <si>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</si>
  <si>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</si>
  <si>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</si>
  <si>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</si>
  <si>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</si>
  <si>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</si>
  <si>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</si>
  <si>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</si>
  <si>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</si>
  <si>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</si>
  <si>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</si>
  <si>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</si>
  <si>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</si>
  <si>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</si>
  <si>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</si>
  <si>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</si>
  <si>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</si>
  <si>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</si>
  <si>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</si>
  <si>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</si>
  <si>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</si>
  <si>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</si>
  <si>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</si>
  <si>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</si>
  <si>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</si>
  <si>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</si>
  <si>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</si>
  <si>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</si>
  <si>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</si>
  <si>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</si>
  <si>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</si>
  <si>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PODER JUDICIAL DEL ESTADO DE HIDALGO (a)</t>
  </si>
  <si>
    <t>2020 (d)</t>
  </si>
  <si>
    <t>2021 (d)</t>
  </si>
  <si>
    <t>2022 (d)</t>
  </si>
  <si>
    <t>2023 (d)</t>
  </si>
  <si>
    <t>Proyecciones de Egresos - LDF</t>
  </si>
  <si>
    <t>(CIFRAS NOMINALES)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</si>
  <si>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</si>
  <si>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</si>
  <si>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</si>
  <si>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</si>
  <si>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</si>
  <si>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</si>
  <si>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</si>
  <si>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</si>
  <si>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</si>
  <si>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</si>
  <si>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</si>
  <si>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</si>
  <si>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</si>
  <si>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t>Resultados de Ingresos - LDF</t>
  </si>
  <si>
    <t>2013 (c)</t>
  </si>
  <si>
    <t>2014 (c)</t>
  </si>
  <si>
    <t>2015 (c)</t>
  </si>
  <si>
    <t>2016 (c)</t>
  </si>
  <si>
    <t>2017 (c)</t>
  </si>
  <si>
    <t>2018 (d)</t>
  </si>
  <si>
    <t>1. Ingresos de Libre Disposición (1=A+B+C+D+E+F+G+H+I+J+K+L)</t>
  </si>
  <si>
    <t>G.    Ingresos por Venta de Bienes y Prestación de
Servicios</t>
  </si>
  <si>
    <t xml:space="preserve">J.    Transferencias y Asignaciones 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</si>
  <si>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</si>
  <si>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3. Ingresos Derivados de Financiamientos (3=A)</t>
  </si>
  <si>
    <t>4. Total de Resultados de Ingresos (4=1+2+3)</t>
  </si>
  <si>
    <t>Resultados de Egresos - LDF</t>
  </si>
  <si>
    <t>3. Total del Resultado de Egresos (3=1+2)</t>
  </si>
  <si>
    <t xml:space="preserve">2018 (de iniciativa de Ley) (c) </t>
  </si>
  <si>
    <t>2019 (d)</t>
  </si>
  <si>
    <t>2018 (de proyecto de presupuesto) (c)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</si>
</sst>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justify" vertical="center" wrapText="1"/>
    </xf>
    <xf numFmtId="0" fontId="37" fillId="0" borderId="13" xfId="0" applyFont="1" applyFill="1" applyBorder="1" applyAlignment="1">
      <alignment horizontal="right" vertical="center" wrapText="1"/>
    </xf>
    <xf numFmtId="0" fontId="38" fillId="0" borderId="12" xfId="0" applyFont="1" applyFill="1" applyBorder="1" applyAlignment="1">
      <alignment horizontal="left" vertical="center" wrapText="1" indent="1"/>
    </xf>
    <xf numFmtId="0" fontId="37" fillId="0" borderId="12" xfId="0" applyFont="1" applyFill="1" applyBorder="1" applyAlignment="1">
      <alignment horizontal="left" vertical="center" wrapText="1" indent="3"/>
    </xf>
    <xf numFmtId="0" fontId="37" fillId="0" borderId="12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7" fillId="0" borderId="14" xfId="0" applyFont="1" applyFill="1" applyBorder="1" applyAlignment="1">
      <alignment horizontal="left" vertical="center" wrapText="1"/>
    </xf>
    <xf numFmtId="164" fontId="38" fillId="0" borderId="13" xfId="0" applyNumberFormat="1" applyFont="1" applyFill="1" applyBorder="1" applyAlignment="1">
      <alignment horizontal="righ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7" fillId="0" borderId="11" xfId="0" applyNumberFormat="1" applyFont="1" applyFill="1" applyBorder="1" applyAlignment="1">
      <alignment horizontal="right" vertical="center" wrapText="1"/>
    </xf>
    <xf numFmtId="0" fontId="38" fillId="0" borderId="12" xfId="0" applyFont="1" applyBorder="1" applyAlignment="1">
      <alignment horizontal="left" vertical="center" wrapText="1" indent="1"/>
    </xf>
    <xf numFmtId="164" fontId="38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3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/>
    </xf>
    <xf numFmtId="0" fontId="37" fillId="0" borderId="14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justify" vertical="center" wrapText="1"/>
    </xf>
    <xf numFmtId="164" fontId="38" fillId="0" borderId="13" xfId="0" applyNumberFormat="1" applyFont="1" applyFill="1" applyBorder="1" applyAlignment="1">
      <alignment vertical="center"/>
    </xf>
    <xf numFmtId="0" fontId="37" fillId="0" borderId="12" xfId="0" applyFont="1" applyFill="1" applyBorder="1" applyAlignment="1">
      <alignment horizontal="left" vertical="center" wrapText="1" indent="4"/>
    </xf>
    <xf numFmtId="164" fontId="37" fillId="0" borderId="13" xfId="0" applyNumberFormat="1" applyFont="1" applyFill="1" applyBorder="1" applyAlignment="1">
      <alignment vertical="center"/>
    </xf>
    <xf numFmtId="0" fontId="37" fillId="0" borderId="14" xfId="0" applyFont="1" applyFill="1" applyBorder="1" applyAlignment="1">
      <alignment horizontal="justify" vertical="center" wrapText="1"/>
    </xf>
    <xf numFmtId="164" fontId="37" fillId="0" borderId="11" xfId="0" applyNumberFormat="1" applyFont="1" applyFill="1" applyBorder="1" applyAlignment="1">
      <alignment vertical="center"/>
    </xf>
    <xf numFmtId="0" fontId="38" fillId="33" borderId="16" xfId="0" applyFont="1" applyFill="1" applyBorder="1" applyAlignment="1">
      <alignment horizontal="center" vertical="center"/>
    </xf>
    <xf numFmtId="0" fontId="38" fillId="0" borderId="12" xfId="0" applyFont="1" applyBorder="1" applyAlignment="1">
      <alignment horizontal="justify" vertical="center"/>
    </xf>
    <xf numFmtId="164" fontId="38" fillId="0" borderId="13" xfId="0" applyNumberFormat="1" applyFont="1" applyBorder="1" applyAlignment="1">
      <alignment vertical="center"/>
    </xf>
    <xf numFmtId="0" fontId="37" fillId="0" borderId="12" xfId="0" applyFont="1" applyBorder="1" applyAlignment="1">
      <alignment horizontal="justify" vertical="center"/>
    </xf>
    <xf numFmtId="164" fontId="37" fillId="0" borderId="13" xfId="0" applyNumberFormat="1" applyFont="1" applyBorder="1" applyAlignment="1">
      <alignment vertical="center"/>
    </xf>
    <xf numFmtId="0" fontId="37" fillId="0" borderId="14" xfId="0" applyFont="1" applyBorder="1" applyAlignment="1">
      <alignment horizontal="justify" vertical="center"/>
    </xf>
    <xf numFmtId="164" fontId="37" fillId="0" borderId="11" xfId="0" applyNumberFormat="1" applyFont="1" applyBorder="1" applyAlignment="1">
      <alignment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zoomScalePageLayoutView="0" workbookViewId="0" topLeftCell="A1">
      <pane ySplit="7" topLeftCell="A11" activePane="bottomLeft" state="frozen"/>
      <selection pane="topLeft" activeCell="A1" sqref="A1"/>
      <selection pane="bottomLeft" activeCell="G21" sqref="G21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3.8515625" style="1" customWidth="1"/>
    <col min="9" max="16384" width="11.421875" style="1" customWidth="1"/>
  </cols>
  <sheetData>
    <row r="1" ht="13.5" thickBot="1"/>
    <row r="2" spans="2:8" ht="12.75">
      <c r="B2" s="36" t="s">
        <v>31</v>
      </c>
      <c r="C2" s="37"/>
      <c r="D2" s="37"/>
      <c r="E2" s="37"/>
      <c r="F2" s="37"/>
      <c r="G2" s="37"/>
      <c r="H2" s="38"/>
    </row>
    <row r="3" spans="2:8" ht="12.75">
      <c r="B3" s="39" t="s">
        <v>0</v>
      </c>
      <c r="C3" s="40"/>
      <c r="D3" s="40"/>
      <c r="E3" s="40"/>
      <c r="F3" s="40"/>
      <c r="G3" s="40"/>
      <c r="H3" s="41"/>
    </row>
    <row r="4" spans="2:8" ht="12.75">
      <c r="B4" s="39" t="s">
        <v>1</v>
      </c>
      <c r="C4" s="40"/>
      <c r="D4" s="40"/>
      <c r="E4" s="40"/>
      <c r="F4" s="40"/>
      <c r="G4" s="40"/>
      <c r="H4" s="41"/>
    </row>
    <row r="5" spans="2:8" ht="13.5" thickBot="1">
      <c r="B5" s="42" t="s">
        <v>2</v>
      </c>
      <c r="C5" s="43"/>
      <c r="D5" s="43"/>
      <c r="E5" s="43"/>
      <c r="F5" s="43"/>
      <c r="G5" s="43"/>
      <c r="H5" s="44"/>
    </row>
    <row r="6" spans="2:8" ht="12.75">
      <c r="B6" s="45" t="s">
        <v>3</v>
      </c>
      <c r="C6" s="2" t="s">
        <v>4</v>
      </c>
      <c r="D6" s="47" t="s">
        <v>67</v>
      </c>
      <c r="E6" s="47" t="s">
        <v>32</v>
      </c>
      <c r="F6" s="47" t="s">
        <v>33</v>
      </c>
      <c r="G6" s="47" t="s">
        <v>34</v>
      </c>
      <c r="H6" s="47" t="s">
        <v>35</v>
      </c>
    </row>
    <row r="7" spans="2:8" ht="26.25" thickBot="1">
      <c r="B7" s="46"/>
      <c r="C7" s="3" t="s">
        <v>66</v>
      </c>
      <c r="D7" s="48"/>
      <c r="E7" s="48"/>
      <c r="F7" s="48"/>
      <c r="G7" s="48"/>
      <c r="H7" s="48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469299280.25</v>
      </c>
      <c r="D9" s="11">
        <f t="shared" si="0"/>
        <v>506843222.67</v>
      </c>
      <c r="E9" s="11">
        <f t="shared" si="0"/>
        <v>547390680.4836</v>
      </c>
      <c r="F9" s="11">
        <f t="shared" si="0"/>
        <v>591181934.9222881</v>
      </c>
      <c r="G9" s="11">
        <f t="shared" si="0"/>
        <v>638476489.7160711</v>
      </c>
      <c r="H9" s="11">
        <f t="shared" si="0"/>
        <v>702324138.6876783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7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12.75">
      <c r="B14" s="7" t="s">
        <v>14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7" t="s">
        <v>15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7" t="s">
        <v>28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7" t="s">
        <v>16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2:8" ht="12.75">
      <c r="B18" s="7" t="s">
        <v>17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7" t="s">
        <v>29</v>
      </c>
      <c r="C19" s="12">
        <v>469299280.25</v>
      </c>
      <c r="D19" s="12">
        <f>C19*1.08</f>
        <v>506843222.67</v>
      </c>
      <c r="E19" s="12">
        <f>D19*1.08</f>
        <v>547390680.4836</v>
      </c>
      <c r="F19" s="12">
        <f>E19*1.08</f>
        <v>591181934.9222881</v>
      </c>
      <c r="G19" s="12">
        <f>F19*1.08</f>
        <v>638476489.7160711</v>
      </c>
      <c r="H19" s="12">
        <f>G19*1.1</f>
        <v>702324138.6876783</v>
      </c>
    </row>
    <row r="20" spans="2:8" ht="12.75">
      <c r="B20" s="7" t="s">
        <v>18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2.75">
      <c r="B24" s="7" t="s">
        <v>21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12.75">
      <c r="B25" s="7" t="s">
        <v>22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25.5">
      <c r="B27" s="7" t="s">
        <v>30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469299280.25</v>
      </c>
      <c r="D33" s="11">
        <f t="shared" si="4"/>
        <v>506843222.67</v>
      </c>
      <c r="E33" s="11">
        <f t="shared" si="4"/>
        <v>547390680.4836</v>
      </c>
      <c r="F33" s="11">
        <f t="shared" si="4"/>
        <v>591181934.9222881</v>
      </c>
      <c r="G33" s="11">
        <f t="shared" si="4"/>
        <v>638476489.7160711</v>
      </c>
      <c r="H33" s="11">
        <f t="shared" si="4"/>
        <v>702324138.6876783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zoomScalePageLayoutView="0" workbookViewId="0" topLeftCell="A1">
      <selection activeCell="K30" sqref="K30"/>
    </sheetView>
  </sheetViews>
  <sheetFormatPr defaultColWidth="11.00390625" defaultRowHeight="15"/>
  <cols>
    <col min="1" max="1" width="4.421875" style="1" customWidth="1"/>
    <col min="2" max="2" width="46.8515625" style="1" customWidth="1"/>
    <col min="3" max="3" width="15.421875" style="1" customWidth="1"/>
    <col min="4" max="8" width="13.421875" style="1" customWidth="1"/>
    <col min="9" max="16384" width="11.00390625" style="1" customWidth="1"/>
  </cols>
  <sheetData>
    <row r="1" ht="13.5" thickBot="1"/>
    <row r="2" spans="2:8" ht="12.75">
      <c r="B2" s="36" t="s">
        <v>31</v>
      </c>
      <c r="C2" s="37"/>
      <c r="D2" s="37"/>
      <c r="E2" s="37"/>
      <c r="F2" s="37"/>
      <c r="G2" s="37"/>
      <c r="H2" s="38"/>
    </row>
    <row r="3" spans="2:8" ht="12.75">
      <c r="B3" s="39" t="s">
        <v>36</v>
      </c>
      <c r="C3" s="40"/>
      <c r="D3" s="40"/>
      <c r="E3" s="40"/>
      <c r="F3" s="40"/>
      <c r="G3" s="40"/>
      <c r="H3" s="41"/>
    </row>
    <row r="4" spans="2:8" ht="12.75">
      <c r="B4" s="39" t="s">
        <v>1</v>
      </c>
      <c r="C4" s="40"/>
      <c r="D4" s="40"/>
      <c r="E4" s="40"/>
      <c r="F4" s="40"/>
      <c r="G4" s="40"/>
      <c r="H4" s="41"/>
    </row>
    <row r="5" spans="2:8" ht="13.5" thickBot="1">
      <c r="B5" s="42" t="s">
        <v>37</v>
      </c>
      <c r="C5" s="43"/>
      <c r="D5" s="43"/>
      <c r="E5" s="43"/>
      <c r="F5" s="43"/>
      <c r="G5" s="43"/>
      <c r="H5" s="44"/>
    </row>
    <row r="6" spans="2:8" ht="12.75">
      <c r="B6" s="45" t="s">
        <v>3</v>
      </c>
      <c r="C6" s="2" t="s">
        <v>4</v>
      </c>
      <c r="D6" s="47" t="s">
        <v>67</v>
      </c>
      <c r="E6" s="47" t="s">
        <v>32</v>
      </c>
      <c r="F6" s="47" t="s">
        <v>33</v>
      </c>
      <c r="G6" s="47" t="s">
        <v>34</v>
      </c>
      <c r="H6" s="47" t="s">
        <v>35</v>
      </c>
    </row>
    <row r="7" spans="2:8" ht="39" thickBot="1">
      <c r="B7" s="46"/>
      <c r="C7" s="3" t="s">
        <v>68</v>
      </c>
      <c r="D7" s="48"/>
      <c r="E7" s="48"/>
      <c r="F7" s="48"/>
      <c r="G7" s="48"/>
      <c r="H7" s="48"/>
    </row>
    <row r="8" spans="2:8" ht="12.75">
      <c r="B8" s="14" t="s">
        <v>38</v>
      </c>
      <c r="C8" s="15">
        <f aca="true" t="shared" si="0" ref="C8:H8">SUM(C9:C17)</f>
        <v>349021879.91999996</v>
      </c>
      <c r="D8" s="15">
        <f t="shared" si="0"/>
        <v>376943630.3136</v>
      </c>
      <c r="E8" s="15">
        <f t="shared" si="0"/>
        <v>407099120.73868805</v>
      </c>
      <c r="F8" s="15">
        <f t="shared" si="0"/>
        <v>439667050.39778316</v>
      </c>
      <c r="G8" s="15">
        <f t="shared" si="0"/>
        <v>474840414.42960584</v>
      </c>
      <c r="H8" s="15">
        <f t="shared" si="0"/>
        <v>512827647.5839744</v>
      </c>
    </row>
    <row r="9" spans="2:8" ht="12.75">
      <c r="B9" s="16" t="s">
        <v>39</v>
      </c>
      <c r="C9" s="33">
        <v>275603175.34</v>
      </c>
      <c r="D9" s="17">
        <f>C9*1.08</f>
        <v>297651429.3672</v>
      </c>
      <c r="E9" s="17">
        <f>D9*1.08</f>
        <v>321463543.71657604</v>
      </c>
      <c r="F9" s="17">
        <f>E9*1.08</f>
        <v>347180627.2139022</v>
      </c>
      <c r="G9" s="17">
        <f>F9*1.08</f>
        <v>374955077.3910144</v>
      </c>
      <c r="H9" s="17">
        <f>G9*1.08</f>
        <v>404951483.5822956</v>
      </c>
    </row>
    <row r="10" spans="2:8" ht="12.75">
      <c r="B10" s="16" t="s">
        <v>40</v>
      </c>
      <c r="C10" s="33">
        <v>7468793.15</v>
      </c>
      <c r="D10" s="17">
        <f aca="true" t="shared" si="1" ref="D10:H13">C10*1.08</f>
        <v>8066296.602000001</v>
      </c>
      <c r="E10" s="17">
        <f t="shared" si="1"/>
        <v>8711600.330160001</v>
      </c>
      <c r="F10" s="17">
        <f t="shared" si="1"/>
        <v>9408528.356572801</v>
      </c>
      <c r="G10" s="17">
        <f t="shared" si="1"/>
        <v>10161210.625098625</v>
      </c>
      <c r="H10" s="17">
        <f t="shared" si="1"/>
        <v>10974107.475106517</v>
      </c>
    </row>
    <row r="11" spans="2:8" ht="12.75">
      <c r="B11" s="16" t="s">
        <v>41</v>
      </c>
      <c r="C11" s="33">
        <v>57021221.41</v>
      </c>
      <c r="D11" s="17">
        <f t="shared" si="1"/>
        <v>61582919.1228</v>
      </c>
      <c r="E11" s="17">
        <f t="shared" si="1"/>
        <v>66509552.652624</v>
      </c>
      <c r="F11" s="17">
        <f t="shared" si="1"/>
        <v>71830316.86483392</v>
      </c>
      <c r="G11" s="17">
        <f t="shared" si="1"/>
        <v>77576742.21402064</v>
      </c>
      <c r="H11" s="17">
        <f t="shared" si="1"/>
        <v>83782881.5911423</v>
      </c>
    </row>
    <row r="12" spans="2:8" ht="12.75">
      <c r="B12" s="16" t="s">
        <v>42</v>
      </c>
      <c r="C12" s="33">
        <v>8820105.5</v>
      </c>
      <c r="D12" s="17">
        <f t="shared" si="1"/>
        <v>9525713.940000001</v>
      </c>
      <c r="E12" s="17">
        <f t="shared" si="1"/>
        <v>10287771.055200001</v>
      </c>
      <c r="F12" s="17">
        <f t="shared" si="1"/>
        <v>11110792.739616003</v>
      </c>
      <c r="G12" s="17">
        <f t="shared" si="1"/>
        <v>11999656.158785284</v>
      </c>
      <c r="H12" s="17">
        <f t="shared" si="1"/>
        <v>12959628.651488107</v>
      </c>
    </row>
    <row r="13" spans="2:8" ht="12.75">
      <c r="B13" s="16" t="s">
        <v>43</v>
      </c>
      <c r="C13" s="33">
        <v>108584.52</v>
      </c>
      <c r="D13" s="17">
        <f t="shared" si="1"/>
        <v>117271.28160000002</v>
      </c>
      <c r="E13" s="17">
        <f t="shared" si="1"/>
        <v>126652.98412800003</v>
      </c>
      <c r="F13" s="17">
        <f t="shared" si="1"/>
        <v>136785.22285824004</v>
      </c>
      <c r="G13" s="17">
        <f t="shared" si="1"/>
        <v>147728.04068689924</v>
      </c>
      <c r="H13" s="17">
        <f t="shared" si="1"/>
        <v>159546.2839418512</v>
      </c>
    </row>
    <row r="14" spans="2:8" ht="12.75">
      <c r="B14" s="16" t="s">
        <v>44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</row>
    <row r="15" spans="2:8" ht="12.75">
      <c r="B15" s="16" t="s">
        <v>45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</row>
    <row r="16" spans="2:8" ht="12.75">
      <c r="B16" s="16" t="s">
        <v>46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</row>
    <row r="17" spans="2:8" ht="12.75">
      <c r="B17" s="16" t="s">
        <v>47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</row>
    <row r="18" spans="2:8" ht="12.75">
      <c r="B18" s="18"/>
      <c r="C18" s="17"/>
      <c r="D18" s="17"/>
      <c r="E18" s="17"/>
      <c r="F18" s="17"/>
      <c r="G18" s="17"/>
      <c r="H18" s="17"/>
    </row>
    <row r="19" spans="2:8" ht="12.75">
      <c r="B19" s="14" t="s">
        <v>48</v>
      </c>
      <c r="C19" s="15">
        <f aca="true" t="shared" si="2" ref="C19:H19">SUM(C20:C28)</f>
        <v>0</v>
      </c>
      <c r="D19" s="15">
        <f t="shared" si="2"/>
        <v>0</v>
      </c>
      <c r="E19" s="15">
        <f t="shared" si="2"/>
        <v>0</v>
      </c>
      <c r="F19" s="15">
        <f t="shared" si="2"/>
        <v>0</v>
      </c>
      <c r="G19" s="15">
        <f t="shared" si="2"/>
        <v>0</v>
      </c>
      <c r="H19" s="15">
        <f t="shared" si="2"/>
        <v>0</v>
      </c>
    </row>
    <row r="20" spans="2:8" ht="12.75">
      <c r="B20" s="16" t="s">
        <v>39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</row>
    <row r="21" spans="2:8" ht="12.75">
      <c r="B21" s="16" t="s">
        <v>40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</row>
    <row r="22" spans="2:8" ht="12.75">
      <c r="B22" s="16" t="s">
        <v>41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</row>
    <row r="23" spans="2:8" ht="12.75">
      <c r="B23" s="16" t="s">
        <v>42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</row>
    <row r="24" spans="2:8" ht="12.75">
      <c r="B24" s="16" t="s">
        <v>43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</row>
    <row r="25" spans="2:8" ht="12.75">
      <c r="B25" s="16" t="s">
        <v>44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</row>
    <row r="26" spans="2:8" ht="12.75">
      <c r="B26" s="16" t="s">
        <v>45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</row>
    <row r="27" spans="2:8" ht="12.75">
      <c r="B27" s="16" t="s">
        <v>49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</row>
    <row r="28" spans="2:8" ht="12.75">
      <c r="B28" s="16" t="s">
        <v>47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</row>
    <row r="29" spans="2:8" ht="12.75">
      <c r="B29" s="18"/>
      <c r="C29" s="17"/>
      <c r="D29" s="17"/>
      <c r="E29" s="17"/>
      <c r="F29" s="17"/>
      <c r="G29" s="17"/>
      <c r="H29" s="17"/>
    </row>
    <row r="30" spans="2:8" ht="12.75">
      <c r="B30" s="14" t="s">
        <v>50</v>
      </c>
      <c r="C30" s="15">
        <f aca="true" t="shared" si="3" ref="C30:H30">C8+C19</f>
        <v>349021879.91999996</v>
      </c>
      <c r="D30" s="15">
        <f t="shared" si="3"/>
        <v>376943630.3136</v>
      </c>
      <c r="E30" s="15">
        <f t="shared" si="3"/>
        <v>407099120.73868805</v>
      </c>
      <c r="F30" s="15">
        <f t="shared" si="3"/>
        <v>439667050.39778316</v>
      </c>
      <c r="G30" s="15">
        <f t="shared" si="3"/>
        <v>474840414.42960584</v>
      </c>
      <c r="H30" s="15">
        <f t="shared" si="3"/>
        <v>512827647.5839744</v>
      </c>
    </row>
    <row r="31" spans="2:8" ht="13.5" thickBot="1">
      <c r="B31" s="19"/>
      <c r="C31" s="20"/>
      <c r="D31" s="20"/>
      <c r="E31" s="20"/>
      <c r="F31" s="20"/>
      <c r="G31" s="20"/>
      <c r="H31" s="2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zoomScalePageLayoutView="0" workbookViewId="0" topLeftCell="A1">
      <selection activeCell="C18" sqref="C18"/>
    </sheetView>
  </sheetViews>
  <sheetFormatPr defaultColWidth="11.00390625" defaultRowHeight="15"/>
  <cols>
    <col min="1" max="1" width="3.7109375" style="1" customWidth="1"/>
    <col min="2" max="2" width="52.7109375" style="1" customWidth="1"/>
    <col min="3" max="8" width="17.28125" style="1" customWidth="1"/>
    <col min="9" max="16384" width="11.00390625" style="1" customWidth="1"/>
  </cols>
  <sheetData>
    <row r="1" ht="13.5" thickBot="1"/>
    <row r="2" spans="2:8" ht="12.75">
      <c r="B2" s="36" t="s">
        <v>31</v>
      </c>
      <c r="C2" s="37"/>
      <c r="D2" s="37"/>
      <c r="E2" s="37"/>
      <c r="F2" s="37"/>
      <c r="G2" s="37"/>
      <c r="H2" s="38"/>
    </row>
    <row r="3" spans="2:8" ht="12.75">
      <c r="B3" s="39" t="s">
        <v>51</v>
      </c>
      <c r="C3" s="40"/>
      <c r="D3" s="40"/>
      <c r="E3" s="40"/>
      <c r="F3" s="40"/>
      <c r="G3" s="40"/>
      <c r="H3" s="41"/>
    </row>
    <row r="4" spans="2:8" ht="13.5" thickBot="1">
      <c r="B4" s="42" t="s">
        <v>1</v>
      </c>
      <c r="C4" s="43"/>
      <c r="D4" s="43"/>
      <c r="E4" s="43"/>
      <c r="F4" s="43"/>
      <c r="G4" s="43"/>
      <c r="H4" s="44"/>
    </row>
    <row r="5" spans="2:8" ht="13.5" thickBot="1">
      <c r="B5" s="21" t="s">
        <v>3</v>
      </c>
      <c r="C5" s="22" t="s">
        <v>52</v>
      </c>
      <c r="D5" s="22" t="s">
        <v>53</v>
      </c>
      <c r="E5" s="22" t="s">
        <v>54</v>
      </c>
      <c r="F5" s="22" t="s">
        <v>55</v>
      </c>
      <c r="G5" s="22" t="s">
        <v>56</v>
      </c>
      <c r="H5" s="22" t="s">
        <v>57</v>
      </c>
    </row>
    <row r="6" spans="2:8" ht="12.75">
      <c r="B6" s="4"/>
      <c r="C6" s="23"/>
      <c r="D6" s="23"/>
      <c r="E6" s="23"/>
      <c r="F6" s="23"/>
      <c r="G6" s="23"/>
      <c r="H6" s="23"/>
    </row>
    <row r="7" spans="2:8" ht="12.75">
      <c r="B7" s="6" t="s">
        <v>58</v>
      </c>
      <c r="C7" s="24">
        <f aca="true" t="shared" si="0" ref="C7:H7">SUM(C8:C19)</f>
        <v>315550930</v>
      </c>
      <c r="D7" s="24">
        <f t="shared" si="0"/>
        <v>320894665.6</v>
      </c>
      <c r="E7" s="24">
        <f t="shared" si="0"/>
        <v>4117076480.69</v>
      </c>
      <c r="F7" s="24">
        <f t="shared" si="0"/>
        <v>390972305.26</v>
      </c>
      <c r="G7" s="24">
        <f t="shared" si="0"/>
        <v>400802236.37</v>
      </c>
      <c r="H7" s="24">
        <f t="shared" si="0"/>
        <v>509953961</v>
      </c>
    </row>
    <row r="8" spans="2:8" ht="12.75">
      <c r="B8" s="25" t="s">
        <v>10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</row>
    <row r="9" spans="2:8" ht="12.75">
      <c r="B9" s="25" t="s">
        <v>11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</row>
    <row r="10" spans="2:8" ht="12.75">
      <c r="B10" s="25" t="s">
        <v>12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</row>
    <row r="11" spans="2:8" ht="12.75">
      <c r="B11" s="25" t="s">
        <v>13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</row>
    <row r="12" spans="2:8" ht="12.75">
      <c r="B12" s="25" t="s">
        <v>14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</row>
    <row r="13" spans="2:8" ht="12.75">
      <c r="B13" s="25" t="s">
        <v>15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</row>
    <row r="14" spans="2:8" ht="25.5">
      <c r="B14" s="25" t="s">
        <v>59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</row>
    <row r="15" spans="2:8" ht="12.75">
      <c r="B15" s="25" t="s">
        <v>16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</row>
    <row r="16" spans="2:8" ht="12.75">
      <c r="B16" s="25" t="s">
        <v>17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</row>
    <row r="17" spans="2:8" ht="12.75">
      <c r="B17" s="25" t="s">
        <v>60</v>
      </c>
      <c r="C17" s="26">
        <v>315550930</v>
      </c>
      <c r="D17" s="26">
        <v>320894665.6</v>
      </c>
      <c r="E17" s="26">
        <v>4117076480.69</v>
      </c>
      <c r="F17" s="26">
        <v>390187127.26</v>
      </c>
      <c r="G17" s="26">
        <v>400117315</v>
      </c>
      <c r="H17" s="26">
        <v>509953961</v>
      </c>
    </row>
    <row r="18" spans="2:8" ht="12.75">
      <c r="B18" s="25" t="s">
        <v>18</v>
      </c>
      <c r="C18" s="26">
        <v>0</v>
      </c>
      <c r="D18" s="26">
        <v>0</v>
      </c>
      <c r="E18" s="26">
        <v>0</v>
      </c>
      <c r="F18" s="26">
        <v>785178</v>
      </c>
      <c r="G18" s="26">
        <v>684921.37</v>
      </c>
      <c r="H18" s="26">
        <v>0</v>
      </c>
    </row>
    <row r="19" spans="2:8" ht="12.75">
      <c r="B19" s="25" t="s">
        <v>19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</row>
    <row r="20" spans="2:8" ht="12.75">
      <c r="B20" s="8"/>
      <c r="C20" s="26"/>
      <c r="D20" s="26"/>
      <c r="E20" s="26"/>
      <c r="F20" s="26"/>
      <c r="G20" s="26"/>
      <c r="H20" s="26"/>
    </row>
    <row r="21" spans="2:8" ht="15">
      <c r="B21" s="6" t="s">
        <v>61</v>
      </c>
      <c r="C21" s="24">
        <f aca="true" t="shared" si="1" ref="C21:H21">SUM(C22:C26)</f>
        <v>0</v>
      </c>
      <c r="D21" s="24">
        <f t="shared" si="1"/>
        <v>0</v>
      </c>
      <c r="E21" s="24">
        <f t="shared" si="1"/>
        <v>0</v>
      </c>
      <c r="F21" s="24">
        <f t="shared" si="1"/>
        <v>0</v>
      </c>
      <c r="G21" s="24">
        <f t="shared" si="1"/>
        <v>0</v>
      </c>
      <c r="H21" s="24">
        <f t="shared" si="1"/>
        <v>1226187</v>
      </c>
    </row>
    <row r="22" spans="2:8" ht="12.75">
      <c r="B22" s="25" t="s">
        <v>21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</row>
    <row r="23" spans="2:8" ht="12.75">
      <c r="B23" s="25" t="s">
        <v>22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1226187</v>
      </c>
    </row>
    <row r="24" spans="2:8" ht="12.75">
      <c r="B24" s="25" t="s">
        <v>23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</row>
    <row r="25" spans="2:8" ht="25.5">
      <c r="B25" s="25" t="s">
        <v>30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</row>
    <row r="26" spans="2:8" ht="12.75">
      <c r="B26" s="25" t="s">
        <v>24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</row>
    <row r="27" spans="2:8" ht="12.75">
      <c r="B27" s="8"/>
      <c r="C27" s="26"/>
      <c r="D27" s="26"/>
      <c r="E27" s="26"/>
      <c r="F27" s="26"/>
      <c r="G27" s="26"/>
      <c r="H27" s="26"/>
    </row>
    <row r="28" spans="2:8" ht="12.75">
      <c r="B28" s="6" t="s">
        <v>62</v>
      </c>
      <c r="C28" s="24">
        <f aca="true" t="shared" si="2" ref="C28:H28">C29</f>
        <v>0</v>
      </c>
      <c r="D28" s="24">
        <f t="shared" si="2"/>
        <v>0</v>
      </c>
      <c r="E28" s="24">
        <f t="shared" si="2"/>
        <v>0</v>
      </c>
      <c r="F28" s="24">
        <f t="shared" si="2"/>
        <v>0</v>
      </c>
      <c r="G28" s="24">
        <f t="shared" si="2"/>
        <v>0</v>
      </c>
      <c r="H28" s="24">
        <f t="shared" si="2"/>
        <v>0</v>
      </c>
    </row>
    <row r="29" spans="2:8" ht="12.75">
      <c r="B29" s="25" t="s">
        <v>26</v>
      </c>
      <c r="C29" s="26">
        <f aca="true" t="shared" si="3" ref="C29:H29">C36</f>
        <v>0</v>
      </c>
      <c r="D29" s="26">
        <f t="shared" si="3"/>
        <v>0</v>
      </c>
      <c r="E29" s="26">
        <f t="shared" si="3"/>
        <v>0</v>
      </c>
      <c r="F29" s="26">
        <f t="shared" si="3"/>
        <v>0</v>
      </c>
      <c r="G29" s="26">
        <f t="shared" si="3"/>
        <v>0</v>
      </c>
      <c r="H29" s="26">
        <f t="shared" si="3"/>
        <v>0</v>
      </c>
    </row>
    <row r="30" spans="2:8" ht="12.75">
      <c r="B30" s="25"/>
      <c r="C30" s="26"/>
      <c r="D30" s="26"/>
      <c r="E30" s="26"/>
      <c r="F30" s="26"/>
      <c r="G30" s="26"/>
      <c r="H30" s="26"/>
    </row>
    <row r="31" spans="2:8" ht="12.75">
      <c r="B31" s="6" t="s">
        <v>63</v>
      </c>
      <c r="C31" s="24">
        <f aca="true" t="shared" si="4" ref="C31:H31">C7+C21+C28</f>
        <v>315550930</v>
      </c>
      <c r="D31" s="24">
        <f t="shared" si="4"/>
        <v>320894665.6</v>
      </c>
      <c r="E31" s="24">
        <f t="shared" si="4"/>
        <v>4117076480.69</v>
      </c>
      <c r="F31" s="24">
        <f t="shared" si="4"/>
        <v>390972305.26</v>
      </c>
      <c r="G31" s="24">
        <f t="shared" si="4"/>
        <v>400802236.37</v>
      </c>
      <c r="H31" s="24">
        <f t="shared" si="4"/>
        <v>511180148</v>
      </c>
    </row>
    <row r="32" spans="2:8" ht="12.75">
      <c r="B32" s="8"/>
      <c r="C32" s="26"/>
      <c r="D32" s="26"/>
      <c r="E32" s="26"/>
      <c r="F32" s="26"/>
      <c r="G32" s="26"/>
      <c r="H32" s="26"/>
    </row>
    <row r="33" spans="2:8" ht="12.75">
      <c r="B33" s="9" t="s">
        <v>5</v>
      </c>
      <c r="C33" s="26"/>
      <c r="D33" s="26"/>
      <c r="E33" s="26"/>
      <c r="F33" s="26"/>
      <c r="G33" s="26"/>
      <c r="H33" s="26"/>
    </row>
    <row r="34" spans="2:8" ht="25.5">
      <c r="B34" s="8" t="s">
        <v>6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</row>
    <row r="35" spans="2:8" ht="25.5">
      <c r="B35" s="8" t="s">
        <v>7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</row>
    <row r="36" spans="2:8" ht="12.75">
      <c r="B36" s="9" t="s">
        <v>8</v>
      </c>
      <c r="C36" s="24">
        <f aca="true" t="shared" si="5" ref="C36:H36">SUM(C34:C35)</f>
        <v>0</v>
      </c>
      <c r="D36" s="24">
        <f t="shared" si="5"/>
        <v>0</v>
      </c>
      <c r="E36" s="24">
        <f t="shared" si="5"/>
        <v>0</v>
      </c>
      <c r="F36" s="24">
        <f t="shared" si="5"/>
        <v>0</v>
      </c>
      <c r="G36" s="24">
        <f t="shared" si="5"/>
        <v>0</v>
      </c>
      <c r="H36" s="24">
        <f t="shared" si="5"/>
        <v>0</v>
      </c>
    </row>
    <row r="37" spans="2:8" ht="13.5" thickBot="1">
      <c r="B37" s="27"/>
      <c r="C37" s="28"/>
      <c r="D37" s="28"/>
      <c r="E37" s="28"/>
      <c r="F37" s="28"/>
      <c r="G37" s="28"/>
      <c r="H37" s="28"/>
    </row>
  </sheetData>
  <sheetProtection/>
  <mergeCells count="3">
    <mergeCell ref="B2:H2"/>
    <mergeCell ref="B3:H3"/>
    <mergeCell ref="B4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selection activeCell="H14" sqref="H14"/>
    </sheetView>
  </sheetViews>
  <sheetFormatPr defaultColWidth="11.00390625" defaultRowHeight="15"/>
  <cols>
    <col min="1" max="1" width="4.7109375" style="1" customWidth="1"/>
    <col min="2" max="2" width="43.28125" style="1" customWidth="1"/>
    <col min="3" max="8" width="18.140625" style="1" customWidth="1"/>
    <col min="9" max="16384" width="11.00390625" style="1" customWidth="1"/>
  </cols>
  <sheetData>
    <row r="1" ht="13.5" thickBot="1"/>
    <row r="2" spans="2:8" ht="12.75">
      <c r="B2" s="36" t="s">
        <v>31</v>
      </c>
      <c r="C2" s="37"/>
      <c r="D2" s="37"/>
      <c r="E2" s="37"/>
      <c r="F2" s="37"/>
      <c r="G2" s="37"/>
      <c r="H2" s="38"/>
    </row>
    <row r="3" spans="2:8" ht="12.75">
      <c r="B3" s="39" t="s">
        <v>64</v>
      </c>
      <c r="C3" s="40"/>
      <c r="D3" s="40"/>
      <c r="E3" s="40"/>
      <c r="F3" s="40"/>
      <c r="G3" s="40"/>
      <c r="H3" s="41"/>
    </row>
    <row r="4" spans="2:8" ht="13.5" thickBot="1">
      <c r="B4" s="42" t="s">
        <v>1</v>
      </c>
      <c r="C4" s="43"/>
      <c r="D4" s="43"/>
      <c r="E4" s="43"/>
      <c r="F4" s="43"/>
      <c r="G4" s="43"/>
      <c r="H4" s="44"/>
    </row>
    <row r="5" spans="2:8" ht="13.5" thickBot="1">
      <c r="B5" s="21" t="s">
        <v>3</v>
      </c>
      <c r="C5" s="29" t="s">
        <v>52</v>
      </c>
      <c r="D5" s="29" t="s">
        <v>53</v>
      </c>
      <c r="E5" s="29" t="s">
        <v>54</v>
      </c>
      <c r="F5" s="29" t="s">
        <v>55</v>
      </c>
      <c r="G5" s="29" t="s">
        <v>56</v>
      </c>
      <c r="H5" s="22" t="s">
        <v>57</v>
      </c>
    </row>
    <row r="6" spans="2:8" ht="12.75">
      <c r="B6" s="30" t="s">
        <v>38</v>
      </c>
      <c r="C6" s="31">
        <f aca="true" t="shared" si="0" ref="C6:H6">SUM(C7:C15)</f>
        <v>251452809.22</v>
      </c>
      <c r="D6" s="31">
        <f>SUM(D7:D15)</f>
        <v>297905766.73</v>
      </c>
      <c r="E6" s="31">
        <f t="shared" si="0"/>
        <v>365634050.20000005</v>
      </c>
      <c r="F6" s="31">
        <f t="shared" si="0"/>
        <v>333807151.66999996</v>
      </c>
      <c r="G6" s="31">
        <f t="shared" si="0"/>
        <v>349021879.91999996</v>
      </c>
      <c r="H6" s="31">
        <f t="shared" si="0"/>
        <v>475933510.52000004</v>
      </c>
    </row>
    <row r="7" spans="2:8" ht="12.75">
      <c r="B7" s="32" t="s">
        <v>39</v>
      </c>
      <c r="C7" s="33">
        <v>194409403.39</v>
      </c>
      <c r="D7" s="33">
        <v>228868950</v>
      </c>
      <c r="E7" s="33">
        <v>236762118.71</v>
      </c>
      <c r="F7" s="33">
        <v>259328999.57</v>
      </c>
      <c r="G7" s="33">
        <v>275603175.34</v>
      </c>
      <c r="H7" s="33">
        <v>312422009.73</v>
      </c>
    </row>
    <row r="8" spans="2:8" ht="12.75">
      <c r="B8" s="32" t="s">
        <v>40</v>
      </c>
      <c r="C8" s="33">
        <v>9700173.47</v>
      </c>
      <c r="D8" s="33">
        <v>11404788.5</v>
      </c>
      <c r="E8" s="33">
        <v>12425789.03</v>
      </c>
      <c r="F8" s="33">
        <v>8069392.91</v>
      </c>
      <c r="G8" s="33">
        <v>7468793.15</v>
      </c>
      <c r="H8" s="33">
        <v>19489265.21</v>
      </c>
    </row>
    <row r="9" spans="2:8" ht="12.75">
      <c r="B9" s="32" t="s">
        <v>41</v>
      </c>
      <c r="C9" s="33">
        <v>23059451.52</v>
      </c>
      <c r="D9" s="33">
        <v>52749686.22</v>
      </c>
      <c r="E9" s="33">
        <v>53932496.88</v>
      </c>
      <c r="F9" s="33">
        <v>57108281.85</v>
      </c>
      <c r="G9" s="33">
        <v>57021221.41</v>
      </c>
      <c r="H9" s="33">
        <v>99553588.24</v>
      </c>
    </row>
    <row r="10" spans="2:8" ht="12.75">
      <c r="B10" s="32" t="s">
        <v>42</v>
      </c>
      <c r="C10" s="33">
        <v>2692012</v>
      </c>
      <c r="D10" s="33">
        <v>2985641.14</v>
      </c>
      <c r="E10" s="33">
        <v>8428897.5</v>
      </c>
      <c r="F10" s="33">
        <v>8614762.14</v>
      </c>
      <c r="G10" s="33">
        <v>8820105.5</v>
      </c>
      <c r="H10" s="33">
        <v>4184338.66</v>
      </c>
    </row>
    <row r="11" spans="2:8" ht="12.75">
      <c r="B11" s="32" t="s">
        <v>43</v>
      </c>
      <c r="C11" s="33">
        <v>1472563.35</v>
      </c>
      <c r="D11" s="33">
        <v>1896700.87</v>
      </c>
      <c r="E11" s="33">
        <v>3544736.3</v>
      </c>
      <c r="F11" s="33">
        <v>685715.2</v>
      </c>
      <c r="G11" s="33">
        <v>108584.52</v>
      </c>
      <c r="H11" s="33">
        <v>28103162.83</v>
      </c>
    </row>
    <row r="12" spans="2:8" ht="12.75">
      <c r="B12" s="32" t="s">
        <v>44</v>
      </c>
      <c r="C12" s="33">
        <v>0</v>
      </c>
      <c r="D12" s="33">
        <v>0</v>
      </c>
      <c r="E12" s="33">
        <v>50540011.78</v>
      </c>
      <c r="F12" s="33">
        <v>0</v>
      </c>
      <c r="G12" s="33">
        <v>0</v>
      </c>
      <c r="H12" s="33">
        <v>12181145.85</v>
      </c>
    </row>
    <row r="13" spans="2:8" ht="12.75">
      <c r="B13" s="32" t="s">
        <v>45</v>
      </c>
      <c r="C13" s="33">
        <v>20119205.49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</row>
    <row r="14" spans="2:8" ht="12.75">
      <c r="B14" s="32" t="s">
        <v>46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</row>
    <row r="15" spans="2:8" ht="12.75">
      <c r="B15" s="32" t="s">
        <v>47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</row>
    <row r="16" spans="2:8" ht="12.75">
      <c r="B16" s="32"/>
      <c r="C16" s="31"/>
      <c r="D16" s="33"/>
      <c r="E16" s="33"/>
      <c r="F16" s="33"/>
      <c r="G16" s="33"/>
      <c r="H16" s="33"/>
    </row>
    <row r="17" spans="2:8" ht="12.75">
      <c r="B17" s="30" t="s">
        <v>48</v>
      </c>
      <c r="C17" s="33">
        <f aca="true" t="shared" si="1" ref="C17:H17">SUM(C18:C26)</f>
        <v>0</v>
      </c>
      <c r="D17" s="31">
        <f t="shared" si="1"/>
        <v>0</v>
      </c>
      <c r="E17" s="31">
        <f t="shared" si="1"/>
        <v>0</v>
      </c>
      <c r="F17" s="31">
        <f t="shared" si="1"/>
        <v>0</v>
      </c>
      <c r="G17" s="31">
        <f t="shared" si="1"/>
        <v>0</v>
      </c>
      <c r="H17" s="31">
        <f t="shared" si="1"/>
        <v>0</v>
      </c>
    </row>
    <row r="18" spans="2:8" ht="12.75">
      <c r="B18" s="32" t="s">
        <v>39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</row>
    <row r="19" spans="2:8" ht="12.75">
      <c r="B19" s="32" t="s">
        <v>40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</row>
    <row r="20" spans="2:8" ht="12.75">
      <c r="B20" s="32" t="s">
        <v>41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</row>
    <row r="21" spans="2:8" ht="12.75">
      <c r="B21" s="32" t="s">
        <v>42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</row>
    <row r="22" spans="2:8" ht="12.75">
      <c r="B22" s="32" t="s">
        <v>43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</row>
    <row r="23" spans="2:8" ht="12.75">
      <c r="B23" s="32" t="s">
        <v>44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</row>
    <row r="24" spans="2:8" ht="12.75">
      <c r="B24" s="32" t="s">
        <v>45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</row>
    <row r="25" spans="2:8" ht="12.75">
      <c r="B25" s="32" t="s">
        <v>49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2:8" ht="12.75">
      <c r="B26" s="32" t="s">
        <v>47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</row>
    <row r="27" spans="2:8" ht="12.75">
      <c r="B27" s="32"/>
      <c r="C27" s="33"/>
      <c r="D27" s="33"/>
      <c r="E27" s="33"/>
      <c r="F27" s="33"/>
      <c r="G27" s="33"/>
      <c r="H27" s="33"/>
    </row>
    <row r="28" spans="2:8" ht="12.75">
      <c r="B28" s="30" t="s">
        <v>65</v>
      </c>
      <c r="C28" s="31">
        <f aca="true" t="shared" si="2" ref="C28:H28">C6+C17</f>
        <v>251452809.22</v>
      </c>
      <c r="D28" s="31">
        <f t="shared" si="2"/>
        <v>297905766.73</v>
      </c>
      <c r="E28" s="31">
        <f t="shared" si="2"/>
        <v>365634050.20000005</v>
      </c>
      <c r="F28" s="31">
        <f t="shared" si="2"/>
        <v>333807151.66999996</v>
      </c>
      <c r="G28" s="31">
        <f t="shared" si="2"/>
        <v>349021879.91999996</v>
      </c>
      <c r="H28" s="31">
        <f t="shared" si="2"/>
        <v>475933510.52000004</v>
      </c>
    </row>
    <row r="29" spans="2:8" ht="13.5" thickBot="1">
      <c r="B29" s="34"/>
      <c r="C29" s="35"/>
      <c r="D29" s="35"/>
      <c r="E29" s="35"/>
      <c r="F29" s="35"/>
      <c r="G29" s="35"/>
      <c r="H29" s="35"/>
    </row>
  </sheetData>
  <sheetProtection/>
  <mergeCells count="3">
    <mergeCell ref="B2:H2"/>
    <mergeCell ref="B3:H3"/>
    <mergeCell ref="B4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2019-05-29T16:00:35Z</cp:lastPrinted>
  <dcterms:created xsi:type="dcterms:W3CDTF">2016-10-11T21:23:21Z</dcterms:created>
  <dcterms:modified xsi:type="dcterms:W3CDTF">2019-05-29T16:02:27Z</dcterms:modified>
  <cp:category/>
  <cp:version/>
  <cp:contentType/>
  <cp:contentStatus/>
</cp:coreProperties>
</file>